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925" windowHeight="9600" firstSheet="1" activeTab="1"/>
  </bookViews>
  <sheets>
    <sheet name="січень" sheetId="3" r:id="rId1"/>
    <sheet name="березень 2023" sheetId="10" r:id="rId2"/>
  </sheets>
  <calcPr calcId="124519"/>
</workbook>
</file>

<file path=xl/calcChain.xml><?xml version="1.0" encoding="utf-8"?>
<calcChain xmlns="http://schemas.openxmlformats.org/spreadsheetml/2006/main">
  <c r="Y10" i="10"/>
  <c r="X10"/>
  <c r="W10"/>
  <c r="V10"/>
  <c r="T10"/>
  <c r="R10"/>
  <c r="Q10"/>
  <c r="P10"/>
  <c r="O10"/>
  <c r="N10"/>
  <c r="M10"/>
  <c r="L10"/>
  <c r="K10"/>
  <c r="J10"/>
  <c r="I10"/>
  <c r="H10"/>
  <c r="Z9"/>
  <c r="S9"/>
  <c r="Z8"/>
  <c r="S8"/>
  <c r="Y11" i="3"/>
  <c r="X11"/>
  <c r="W11"/>
  <c r="V11"/>
  <c r="T11"/>
  <c r="S11"/>
  <c r="O11"/>
  <c r="N11"/>
  <c r="M11"/>
  <c r="L11"/>
  <c r="K11"/>
  <c r="J11"/>
  <c r="I11"/>
  <c r="H11"/>
  <c r="H10"/>
  <c r="R11"/>
  <c r="Q11"/>
  <c r="P11"/>
  <c r="Z10"/>
  <c r="Z9"/>
  <c r="S9"/>
  <c r="Z8"/>
  <c r="S8"/>
  <c r="Z11"/>
  <c r="S10" i="10" l="1"/>
  <c r="Z10"/>
</calcChain>
</file>

<file path=xl/sharedStrings.xml><?xml version="1.0" encoding="utf-8"?>
<sst xmlns="http://schemas.openxmlformats.org/spreadsheetml/2006/main" count="67" uniqueCount="36">
  <si>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</si>
  <si>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</si>
  <si>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</si>
  <si>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</si>
  <si>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</si>
  <si>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</si>
  <si>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</si>
  <si>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</si>
  <si>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</si>
  <si>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</si>
  <si>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</si>
  <si>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</si>
  <si>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</si>
  <si>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</si>
  <si>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</si>
  <si>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</si>
  <si>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</si>
  <si>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</si>
  <si>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</si>
  <si>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</si>
  <si>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</si>
  <si>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</si>
  <si>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</si>
  <si>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</si>
  <si>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</si>
  <si>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</si>
  <si>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</si>
  <si>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</si>
  <si>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</si>
  <si>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</si>
  <si>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</si>
  <si>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</si>
  <si>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 xml:space="preserve"> РАЗОМ:</t>
  </si>
  <si>
    <t>Трохименко С.М.</t>
  </si>
  <si>
    <t>грудень 2022 року</t>
  </si>
  <si>
    <t>березень   2023 року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</si>
</sst>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"/>
      <scheme val="minor"/>
    </font>
    <font>
      <sz val="8"/>
      <color indexed="8"/>
      <name val="Times New Roman"/>
    </font>
    <font>
      <b/>
      <sz val="11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b/>
      <sz val="8"/>
      <color indexed="8"/>
      <name val="Times New Roman"/>
    </font>
    <font>
      <i/>
      <sz val="8"/>
      <color indexed="8"/>
      <name val="Times New Roman"/>
    </font>
    <font>
      <b/>
      <sz val="7"/>
      <color indexed="8"/>
      <name val="Times New Roman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right" vertical="center" wrapText="1"/>
    </xf>
    <xf numFmtId="4" fontId="8" fillId="2" borderId="4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6" fillId="2" borderId="5" xfId="0" applyNumberFormat="1" applyFont="1" applyFill="1" applyBorder="1" applyAlignment="1" applyProtection="1">
      <alignment horizontal="left" vertical="center" wrapText="1"/>
    </xf>
    <xf numFmtId="0" fontId="6" fillId="2" borderId="7" xfId="0" applyNumberFormat="1" applyFont="1" applyFill="1" applyBorder="1" applyAlignment="1" applyProtection="1">
      <alignment horizontal="left" vertical="center" wrapText="1"/>
    </xf>
    <xf numFmtId="0" fontId="6" fillId="2" borderId="6" xfId="0" applyNumberFormat="1" applyFont="1" applyFill="1" applyBorder="1" applyAlignment="1" applyProtection="1">
      <alignment horizontal="left" vertical="center" wrapText="1"/>
    </xf>
    <xf numFmtId="3" fontId="7" fillId="2" borderId="7" xfId="0" applyNumberFormat="1" applyFont="1" applyFill="1" applyBorder="1" applyAlignment="1" applyProtection="1">
      <alignment horizontal="right" vertical="center" wrapText="1"/>
    </xf>
    <xf numFmtId="3" fontId="7" fillId="2" borderId="6" xfId="0" applyNumberFormat="1" applyFont="1" applyFill="1" applyBorder="1" applyAlignment="1" applyProtection="1">
      <alignment horizontal="right" vertical="center" wrapText="1"/>
    </xf>
    <xf numFmtId="4" fontId="8" fillId="2" borderId="5" xfId="0" applyNumberFormat="1" applyFont="1" applyFill="1" applyBorder="1" applyAlignment="1" applyProtection="1">
      <alignment horizontal="right" vertical="center" wrapText="1"/>
    </xf>
    <xf numFmtId="4" fontId="8" fillId="2" borderId="6" xfId="0" applyNumberFormat="1" applyFont="1" applyFill="1" applyBorder="1" applyAlignment="1" applyProtection="1">
      <alignment horizontal="right" vertical="center" wrapText="1"/>
    </xf>
    <xf numFmtId="0" fontId="1" fillId="2" borderId="5" xfId="0" applyNumberFormat="1" applyFont="1" applyFill="1" applyBorder="1" applyAlignment="1" applyProtection="1">
      <alignment horizontal="left" vertical="center" wrapText="1"/>
    </xf>
    <xf numFmtId="0" fontId="1" fillId="2" borderId="6" xfId="0" applyNumberFormat="1" applyFont="1" applyFill="1" applyBorder="1" applyAlignment="1" applyProtection="1">
      <alignment horizontal="left" vertical="center" wrapText="1"/>
    </xf>
    <xf numFmtId="0" fontId="1" fillId="2" borderId="5" xfId="0" applyNumberFormat="1" applyFont="1" applyFill="1" applyBorder="1" applyAlignment="1" applyProtection="1">
      <alignment horizontal="right" vertical="center" wrapText="1"/>
    </xf>
    <xf numFmtId="0" fontId="1" fillId="2" borderId="6" xfId="0" applyNumberFormat="1" applyFont="1" applyFill="1" applyBorder="1" applyAlignment="1" applyProtection="1">
      <alignment horizontal="right" vertical="center" wrapText="1"/>
    </xf>
    <xf numFmtId="4" fontId="1" fillId="2" borderId="5" xfId="0" applyNumberFormat="1" applyFont="1" applyFill="1" applyBorder="1" applyAlignment="1" applyProtection="1">
      <alignment horizontal="right" vertical="center" wrapText="1"/>
    </xf>
    <xf numFmtId="4" fontId="1" fillId="2" borderId="6" xfId="0" applyNumberFormat="1" applyFont="1" applyFill="1" applyBorder="1" applyAlignment="1" applyProtection="1">
      <alignment horizontal="right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17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left" vertical="top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workbookViewId="0">
      <selection sqref="A1:Z12"/>
    </sheetView>
  </sheetViews>
  <sheetFormatPr defaultRowHeight="15"/>
  <cols>
    <col min="1" max="1" width="3.5703125" customWidth="1"/>
    <col min="2" max="2" width="3.42578125" customWidth="1"/>
    <col min="3" max="3" width="2.42578125" customWidth="1"/>
    <col min="4" max="4" width="11.140625" customWidth="1"/>
    <col min="5" max="5" width="12.42578125" customWidth="1"/>
    <col min="6" max="6" width="2.28515625" customWidth="1"/>
    <col min="7" max="7" width="2.42578125" customWidth="1"/>
    <col min="8" max="8" width="12.28515625" customWidth="1"/>
    <col min="9" max="9" width="8.7109375" customWidth="1"/>
    <col min="10" max="10" width="9.140625" customWidth="1"/>
    <col min="11" max="11" width="8" customWidth="1"/>
    <col min="12" max="12" width="10.28515625" customWidth="1"/>
    <col min="13" max="13" width="7.28515625" customWidth="1"/>
    <col min="14" max="14" width="9.28515625" customWidth="1"/>
    <col min="15" max="15" width="9.140625" customWidth="1"/>
    <col min="16" max="16" width="9.5703125" hidden="1" customWidth="1"/>
    <col min="17" max="17" width="7.85546875" hidden="1" customWidth="1"/>
    <col min="18" max="18" width="9.7109375" hidden="1" customWidth="1"/>
    <col min="19" max="19" width="9.5703125" customWidth="1"/>
    <col min="20" max="20" width="4.28515625" customWidth="1"/>
    <col min="21" max="21" width="3.5703125" customWidth="1"/>
    <col min="22" max="22" width="9" bestFit="1" customWidth="1"/>
    <col min="23" max="23" width="7.85546875" bestFit="1" customWidth="1"/>
    <col min="24" max="24" width="8.7109375" bestFit="1" customWidth="1"/>
    <col min="25" max="25" width="10.140625" customWidth="1"/>
    <col min="26" max="26" width="9" customWidth="1"/>
  </cols>
  <sheetData>
    <row r="1" spans="1:26" ht="1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26" ht="27" customHeight="1">
      <c r="I2" s="22" t="s">
        <v>9</v>
      </c>
      <c r="J2" s="22"/>
      <c r="K2" s="22"/>
      <c r="L2" s="22"/>
      <c r="M2" s="22"/>
      <c r="N2" s="22"/>
      <c r="O2" s="22"/>
      <c r="P2" s="22"/>
      <c r="Q2" s="22"/>
      <c r="R2" s="22"/>
    </row>
    <row r="3" spans="1:26" ht="24.75" hidden="1" customHeight="1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6" ht="16.5" customHeight="1">
      <c r="G4" s="24" t="s">
        <v>34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6" ht="4.5" customHeight="1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6" ht="8.25" customHeight="1">
      <c r="A6" s="26"/>
      <c r="B6" s="26"/>
      <c r="C6" s="26"/>
    </row>
    <row r="7" spans="1:26" ht="72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28</v>
      </c>
      <c r="G7" s="20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9" t="s">
        <v>26</v>
      </c>
      <c r="U7" s="20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3" t="s">
        <v>11</v>
      </c>
      <c r="D8" s="14"/>
      <c r="E8" s="2" t="s">
        <v>12</v>
      </c>
      <c r="F8" s="15">
        <v>19</v>
      </c>
      <c r="G8" s="16"/>
      <c r="H8" s="3">
        <v>11054.55</v>
      </c>
      <c r="I8" s="3">
        <v>518.17999999999995</v>
      </c>
      <c r="J8" s="3">
        <v>3648</v>
      </c>
      <c r="K8" s="3">
        <v>16581.82</v>
      </c>
      <c r="L8" s="3">
        <v>1105.45</v>
      </c>
      <c r="M8" s="3">
        <v>0</v>
      </c>
      <c r="N8" s="3">
        <v>468.24</v>
      </c>
      <c r="O8" s="3">
        <v>3249.72</v>
      </c>
      <c r="P8" s="3"/>
      <c r="Q8" s="3"/>
      <c r="R8" s="3"/>
      <c r="S8" s="3">
        <f>H8+I8+J8+K8+L8+M8+N8+O8+P8+Q8+R8</f>
        <v>36625.96</v>
      </c>
      <c r="T8" s="17">
        <v>14000</v>
      </c>
      <c r="U8" s="18"/>
      <c r="V8" s="3">
        <v>6592.67</v>
      </c>
      <c r="W8" s="3">
        <v>366.26</v>
      </c>
      <c r="X8" s="3">
        <v>549.39</v>
      </c>
      <c r="Y8" s="3">
        <v>15117.64</v>
      </c>
      <c r="Z8" s="3">
        <f>T8+V8+W8+X8+Y8</f>
        <v>36625.959999999992</v>
      </c>
    </row>
    <row r="9" spans="1:26" ht="58.5" customHeight="1">
      <c r="A9" s="2">
        <v>2</v>
      </c>
      <c r="B9" s="2">
        <v>3</v>
      </c>
      <c r="C9" s="13" t="s">
        <v>33</v>
      </c>
      <c r="D9" s="14"/>
      <c r="E9" s="2" t="s">
        <v>31</v>
      </c>
      <c r="F9" s="15">
        <v>22</v>
      </c>
      <c r="G9" s="16"/>
      <c r="H9" s="3">
        <v>11300</v>
      </c>
      <c r="I9" s="3">
        <v>340.91</v>
      </c>
      <c r="J9" s="3">
        <v>678</v>
      </c>
      <c r="K9" s="3">
        <v>11300</v>
      </c>
      <c r="L9" s="3"/>
      <c r="M9" s="3">
        <v>3390</v>
      </c>
      <c r="N9" s="3">
        <v>542.16999999999996</v>
      </c>
      <c r="O9" s="3"/>
      <c r="P9" s="3"/>
      <c r="Q9" s="3"/>
      <c r="R9" s="3"/>
      <c r="S9" s="3">
        <f>H9+I9+J9+K9+L9+M9+N9+O9+P9+Q9+R9</f>
        <v>27551.079999999998</v>
      </c>
      <c r="T9" s="17">
        <v>9600</v>
      </c>
      <c r="U9" s="18"/>
      <c r="V9" s="3">
        <v>4959.1899999999996</v>
      </c>
      <c r="W9" s="3">
        <v>275.51</v>
      </c>
      <c r="X9" s="3">
        <v>413.27</v>
      </c>
      <c r="Y9" s="3">
        <v>12303.11</v>
      </c>
      <c r="Z9" s="3">
        <f>T9+V9+W9+X9+Y9</f>
        <v>27551.08</v>
      </c>
    </row>
    <row r="10" spans="1:26" ht="48" hidden="1" customHeight="1">
      <c r="A10" s="2">
        <v>4</v>
      </c>
      <c r="B10" s="2" t="s">
        <v>7</v>
      </c>
      <c r="C10" s="13" t="s">
        <v>8</v>
      </c>
      <c r="D10" s="14"/>
      <c r="E10" s="2" t="s">
        <v>6</v>
      </c>
      <c r="F10" s="15"/>
      <c r="G10" s="16"/>
      <c r="H10" s="3">
        <f>SUM(H8:H9)</f>
        <v>22354.55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7"/>
      <c r="U10" s="18"/>
      <c r="V10" s="3"/>
      <c r="W10" s="3"/>
      <c r="X10" s="3"/>
      <c r="Y10" s="3"/>
      <c r="Z10" s="3">
        <f>T10+V10+W10+X10+Y10</f>
        <v>0</v>
      </c>
    </row>
    <row r="11" spans="1:26" ht="11.1" customHeight="1">
      <c r="A11" s="6" t="s">
        <v>32</v>
      </c>
      <c r="B11" s="7"/>
      <c r="C11" s="7"/>
      <c r="D11" s="7"/>
      <c r="E11" s="8"/>
      <c r="F11" s="9"/>
      <c r="G11" s="10"/>
      <c r="H11" s="4">
        <f t="shared" ref="H11:O11" si="0">H8+H9</f>
        <v>22354.55</v>
      </c>
      <c r="I11" s="4">
        <f t="shared" si="0"/>
        <v>859.08999999999992</v>
      </c>
      <c r="J11" s="4">
        <f t="shared" si="0"/>
        <v>4326</v>
      </c>
      <c r="K11" s="4">
        <f t="shared" si="0"/>
        <v>27881.82</v>
      </c>
      <c r="L11" s="4">
        <f t="shared" si="0"/>
        <v>1105.45</v>
      </c>
      <c r="M11" s="4">
        <f t="shared" si="0"/>
        <v>3390</v>
      </c>
      <c r="N11" s="4">
        <f t="shared" si="0"/>
        <v>1010.41</v>
      </c>
      <c r="O11" s="4">
        <f t="shared" si="0"/>
        <v>3249.72</v>
      </c>
      <c r="P11" s="4" t="e">
        <f>P8+P9+#REF!</f>
        <v>#REF!</v>
      </c>
      <c r="Q11" s="4" t="e">
        <f>Q8+Q9+#REF!</f>
        <v>#REF!</v>
      </c>
      <c r="R11" s="4" t="e">
        <f>R8+R9+#REF!</f>
        <v>#REF!</v>
      </c>
      <c r="S11" s="4">
        <f>S8+S9</f>
        <v>64177.039999999994</v>
      </c>
      <c r="T11" s="11">
        <f>T8+T9</f>
        <v>23600</v>
      </c>
      <c r="U11" s="12"/>
      <c r="V11" s="4">
        <f>V8+V9</f>
        <v>11551.86</v>
      </c>
      <c r="W11" s="4">
        <f>W8+W9</f>
        <v>641.77</v>
      </c>
      <c r="X11" s="4">
        <f>X8+X9</f>
        <v>962.66</v>
      </c>
      <c r="Y11" s="4">
        <f>Y8+Y9</f>
        <v>27420.75</v>
      </c>
      <c r="Z11" s="3">
        <f>T11+V11+W11+X11+Y11</f>
        <v>64177.04</v>
      </c>
    </row>
    <row r="12" spans="1:26" ht="9.9499999999999993" customHeight="1">
      <c r="H12" s="5"/>
    </row>
  </sheetData>
  <mergeCells count="21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A11:E11"/>
    <mergeCell ref="F11:G11"/>
    <mergeCell ref="T11:U11"/>
    <mergeCell ref="C9:D9"/>
    <mergeCell ref="F9:G9"/>
    <mergeCell ref="T9:U9"/>
    <mergeCell ref="C10:D10"/>
    <mergeCell ref="F10:G10"/>
    <mergeCell ref="T10:U10"/>
  </mergeCells>
  <pageMargins left="0.19685039370078741" right="0.19685039370078741" top="0.39370078740157483" bottom="0.39370078740157483" header="0.51181102362204722" footer="0.5118110236220472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tabSelected="1" topLeftCell="G1" workbookViewId="0">
      <selection activeCell="Z9" sqref="Z9"/>
    </sheetView>
  </sheetViews>
  <sheetFormatPr defaultRowHeight="15"/>
  <sheetData>
    <row r="1" spans="1:26" ht="1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26" ht="15" customHeight="1">
      <c r="I2" s="22" t="s">
        <v>9</v>
      </c>
      <c r="J2" s="22"/>
      <c r="K2" s="22"/>
      <c r="L2" s="22"/>
      <c r="M2" s="22"/>
      <c r="N2" s="22"/>
      <c r="O2" s="22"/>
      <c r="P2" s="22"/>
      <c r="Q2" s="22"/>
      <c r="R2" s="22"/>
    </row>
    <row r="3" spans="1:26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6" ht="15" customHeight="1">
      <c r="G4" s="24" t="s">
        <v>35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6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6">
      <c r="A6" s="26"/>
      <c r="B6" s="26"/>
      <c r="C6" s="26"/>
    </row>
    <row r="7" spans="1:26" ht="72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28</v>
      </c>
      <c r="G7" s="20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9" t="s">
        <v>26</v>
      </c>
      <c r="U7" s="20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33.75">
      <c r="A8" s="2">
        <v>1</v>
      </c>
      <c r="B8" s="2">
        <v>1</v>
      </c>
      <c r="C8" s="13" t="s">
        <v>11</v>
      </c>
      <c r="D8" s="14"/>
      <c r="E8" s="2" t="s">
        <v>12</v>
      </c>
      <c r="F8" s="15">
        <v>23</v>
      </c>
      <c r="G8" s="16"/>
      <c r="H8" s="3">
        <v>12800</v>
      </c>
      <c r="I8" s="3">
        <v>600</v>
      </c>
      <c r="J8" s="3">
        <v>4608</v>
      </c>
      <c r="K8" s="3">
        <v>8960</v>
      </c>
      <c r="L8" s="3">
        <v>1280</v>
      </c>
      <c r="M8" s="3">
        <v>0</v>
      </c>
      <c r="N8" s="3">
        <v>0</v>
      </c>
      <c r="O8" s="3"/>
      <c r="P8" s="3"/>
      <c r="Q8" s="3"/>
      <c r="R8" s="3"/>
      <c r="S8" s="3">
        <f>H8+I8+J8+K8+L8+M8+N8+O8+P8+Q8+R8</f>
        <v>28248</v>
      </c>
      <c r="T8" s="17">
        <v>10700</v>
      </c>
      <c r="U8" s="18"/>
      <c r="V8" s="3">
        <v>5084.6400000000003</v>
      </c>
      <c r="W8" s="3">
        <v>282.48</v>
      </c>
      <c r="X8" s="3">
        <v>423.72</v>
      </c>
      <c r="Y8" s="3">
        <v>11757.16</v>
      </c>
      <c r="Z8" s="3">
        <f>T8+V8+W8+X8+Y8</f>
        <v>28248</v>
      </c>
    </row>
    <row r="9" spans="1:26" ht="67.5">
      <c r="A9" s="2">
        <v>2</v>
      </c>
      <c r="B9" s="2">
        <v>2</v>
      </c>
      <c r="C9" s="13" t="s">
        <v>33</v>
      </c>
      <c r="D9" s="14"/>
      <c r="E9" s="2" t="s">
        <v>31</v>
      </c>
      <c r="F9" s="15">
        <v>23</v>
      </c>
      <c r="G9" s="16"/>
      <c r="H9" s="3">
        <v>11300</v>
      </c>
      <c r="I9" s="3">
        <v>818.18</v>
      </c>
      <c r="J9" s="3">
        <v>678</v>
      </c>
      <c r="K9" s="3">
        <v>6780</v>
      </c>
      <c r="L9" s="3"/>
      <c r="M9" s="3">
        <v>2260</v>
      </c>
      <c r="N9" s="3"/>
      <c r="O9" s="3"/>
      <c r="P9" s="3"/>
      <c r="Q9" s="3"/>
      <c r="R9" s="3"/>
      <c r="S9" s="3">
        <f>H9+I9+J9+K9+L9+M9+N9+O9+P9+Q9+R9</f>
        <v>21836.18</v>
      </c>
      <c r="T9" s="17">
        <v>8200</v>
      </c>
      <c r="U9" s="18"/>
      <c r="V9" s="3">
        <v>3930.51</v>
      </c>
      <c r="W9" s="3">
        <v>218.36</v>
      </c>
      <c r="X9" s="3">
        <v>327.54000000000002</v>
      </c>
      <c r="Y9" s="3">
        <v>9159.77</v>
      </c>
      <c r="Z9" s="3">
        <f>T9+V9+W9+X9+Y9</f>
        <v>21836.18</v>
      </c>
    </row>
    <row r="10" spans="1:26">
      <c r="A10" s="6" t="s">
        <v>32</v>
      </c>
      <c r="B10" s="7"/>
      <c r="C10" s="7"/>
      <c r="D10" s="7"/>
      <c r="E10" s="8"/>
      <c r="F10" s="9"/>
      <c r="G10" s="10"/>
      <c r="H10" s="4">
        <f t="shared" ref="H10:O10" si="0">H8+H9</f>
        <v>24100</v>
      </c>
      <c r="I10" s="4">
        <f t="shared" si="0"/>
        <v>1418.1799999999998</v>
      </c>
      <c r="J10" s="4">
        <f t="shared" si="0"/>
        <v>5286</v>
      </c>
      <c r="K10" s="4">
        <f t="shared" si="0"/>
        <v>15740</v>
      </c>
      <c r="L10" s="4">
        <f t="shared" si="0"/>
        <v>1280</v>
      </c>
      <c r="M10" s="4">
        <f t="shared" si="0"/>
        <v>2260</v>
      </c>
      <c r="N10" s="4">
        <f t="shared" si="0"/>
        <v>0</v>
      </c>
      <c r="O10" s="4">
        <f t="shared" si="0"/>
        <v>0</v>
      </c>
      <c r="P10" s="4">
        <f>P8+P9</f>
        <v>0</v>
      </c>
      <c r="Q10" s="4">
        <f>Q8+Q9</f>
        <v>0</v>
      </c>
      <c r="R10" s="4">
        <f>R8+R9</f>
        <v>0</v>
      </c>
      <c r="S10" s="4">
        <f>S8+S9</f>
        <v>50084.18</v>
      </c>
      <c r="T10" s="11">
        <f>T8+T9</f>
        <v>18900</v>
      </c>
      <c r="U10" s="12"/>
      <c r="V10" s="4">
        <f>V8+V9</f>
        <v>9015.1500000000015</v>
      </c>
      <c r="W10" s="4">
        <f>W8+W9</f>
        <v>500.84000000000003</v>
      </c>
      <c r="X10" s="4">
        <f>X8+X9</f>
        <v>751.26</v>
      </c>
      <c r="Y10" s="4">
        <f>Y8+Y9</f>
        <v>20916.93</v>
      </c>
      <c r="Z10" s="3">
        <f>T10+V10+W10+X10+Y10</f>
        <v>50084.18</v>
      </c>
    </row>
  </sheetData>
  <mergeCells count="18">
    <mergeCell ref="C9:D9"/>
    <mergeCell ref="F9:G9"/>
    <mergeCell ref="T9:U9"/>
    <mergeCell ref="A10:E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січень</vt:lpstr>
      <vt:lpstr>березень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User</cp:lastModifiedBy>
  <cp:lastPrinted>2021-12-21T12:49:00Z</cp:lastPrinted>
  <dcterms:created xsi:type="dcterms:W3CDTF">2021-12-21T12:22:37Z</dcterms:created>
  <dcterms:modified xsi:type="dcterms:W3CDTF">2023-11-10T11:42:41Z</dcterms:modified>
</cp:coreProperties>
</file>